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Ranking m 1" sheetId="1" r:id="rId1"/>
  </sheets>
  <definedNames>
    <definedName name="_xlnm.Print_Area" localSheetId="0">'Ranking m 1'!$A$1:$P$20</definedName>
    <definedName name="_xlnm.Print_Titles" localSheetId="0">'Ranking m 1'!$A:$C,'Ranking m 1'!$3:$3</definedName>
  </definedNames>
  <calcPr fullCalcOnLoad="1"/>
</workbook>
</file>

<file path=xl/sharedStrings.xml><?xml version="1.0" encoding="utf-8"?>
<sst xmlns="http://schemas.openxmlformats.org/spreadsheetml/2006/main" count="30" uniqueCount="28">
  <si>
    <t>Lp.</t>
  </si>
  <si>
    <t>TERYT</t>
  </si>
  <si>
    <t>Gmina</t>
  </si>
  <si>
    <t>Liczba tworzonych miejsc</t>
  </si>
  <si>
    <t>na tworzenie miejsc</t>
  </si>
  <si>
    <t>na funkcjonowanie miejsc</t>
  </si>
  <si>
    <t>Punktacja - Wskaźnik G</t>
  </si>
  <si>
    <t>Punktacja - Liczba instytucji opieki</t>
  </si>
  <si>
    <t>GMINA ZAKLICZYN</t>
  </si>
  <si>
    <t>GMINA NOWY WIŚNICZ</t>
  </si>
  <si>
    <t>GMINA SZCZUCIN</t>
  </si>
  <si>
    <t>GMINA TOMICE</t>
  </si>
  <si>
    <t>GMINA DRWINIA</t>
  </si>
  <si>
    <t>GMINA BRZEŹNICA</t>
  </si>
  <si>
    <t>GMINA WOLBROM</t>
  </si>
  <si>
    <t>GMINA MIECHÓW</t>
  </si>
  <si>
    <t>GMINA NIEPOŁOMICE</t>
  </si>
  <si>
    <t>MIASTO LIMANOWA</t>
  </si>
  <si>
    <t>GMINA MIEJSKA KRAKÓW</t>
  </si>
  <si>
    <t>Wnioskowana kwota dotacji, 
z tego (w zł):</t>
  </si>
  <si>
    <t>Punktacja - Niezaspokojone zapotrzebowanie/
Liczba dzieci w wieku do lat 3 wg. GUS (stan na 30.06.2016 r.)</t>
  </si>
  <si>
    <t>Przyznana kwota dotacji, 
z tego (w zł):</t>
  </si>
  <si>
    <t>Liczba dzieci w wieku do lat 3 
wg. GUS (stan na 30.06.2016 r.)</t>
  </si>
  <si>
    <t xml:space="preserve">PUNKTACJA RAZEM </t>
  </si>
  <si>
    <t>% wnioskowanej dotacji</t>
  </si>
  <si>
    <r>
      <t xml:space="preserve">Lista ofert zakwalifikowanych do Programu </t>
    </r>
    <r>
      <rPr>
        <b/>
        <i/>
        <sz val="14"/>
        <color indexed="8"/>
        <rFont val="Times New Roman"/>
        <family val="1"/>
      </rPr>
      <t>"MALUCH plus" 2017</t>
    </r>
  </si>
  <si>
    <t>SUMA:</t>
  </si>
  <si>
    <t>OFERTY MODUŁ 1- gminy                                                                                                                                                                                                                                                                                               TWORZENIE I FUNKCJONOWANIE NOWYCH MIESJC OPIEKI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</si>
</sst>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"/>
    <numFmt numFmtId="166" formatCode="#,##0.0000"/>
    <numFmt numFmtId="167" formatCode="#,##0.000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1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0" fontId="41" fillId="8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textRotation="90" wrapText="1"/>
    </xf>
    <xf numFmtId="0" fontId="21" fillId="8" borderId="10" xfId="0" applyFon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/>
    </xf>
    <xf numFmtId="4" fontId="41" fillId="33" borderId="0" xfId="0" applyNumberFormat="1" applyFont="1" applyFill="1" applyAlignment="1">
      <alignment/>
    </xf>
    <xf numFmtId="4" fontId="41" fillId="8" borderId="11" xfId="0" applyNumberFormat="1" applyFont="1" applyFill="1" applyBorder="1" applyAlignment="1">
      <alignment horizontal="center" vertical="center" wrapText="1"/>
    </xf>
    <xf numFmtId="9" fontId="0" fillId="8" borderId="11" xfId="0" applyNumberForma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0" fillId="0" borderId="10" xfId="0" applyNumberForma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1" fontId="22" fillId="0" borderId="13" xfId="0" applyNumberFormat="1" applyFont="1" applyBorder="1" applyAlignment="1">
      <alignment horizontal="right" vertical="center"/>
    </xf>
    <xf numFmtId="1" fontId="22" fillId="0" borderId="14" xfId="0" applyNumberFormat="1" applyFont="1" applyBorder="1" applyAlignment="1">
      <alignment horizontal="right" vertical="center"/>
    </xf>
    <xf numFmtId="1" fontId="22" fillId="0" borderId="1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2" fontId="21" fillId="0" borderId="13" xfId="0" applyNumberFormat="1" applyFont="1" applyFill="1" applyBorder="1" applyAlignment="1">
      <alignment horizontal="right" vertical="center"/>
    </xf>
    <xf numFmtId="2" fontId="21" fillId="0" borderId="14" xfId="0" applyNumberFormat="1" applyFont="1" applyFill="1" applyBorder="1" applyAlignment="1">
      <alignment horizontal="right" vertical="center"/>
    </xf>
    <xf numFmtId="2" fontId="21" fillId="0" borderId="11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1" fontId="22" fillId="0" borderId="14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 horizontal="right" vertical="center"/>
    </xf>
    <xf numFmtId="4" fontId="0" fillId="33" borderId="11" xfId="0" applyNumberFormat="1" applyFill="1" applyBorder="1" applyAlignment="1">
      <alignment horizontal="right" vertical="center"/>
    </xf>
    <xf numFmtId="1" fontId="21" fillId="0" borderId="13" xfId="0" applyNumberFormat="1" applyFont="1" applyFill="1" applyBorder="1" applyAlignment="1">
      <alignment horizontal="right" vertical="center"/>
    </xf>
    <xf numFmtId="1" fontId="21" fillId="0" borderId="14" xfId="0" applyNumberFormat="1" applyFont="1" applyFill="1" applyBorder="1" applyAlignment="1">
      <alignment horizontal="right" vertical="center"/>
    </xf>
    <xf numFmtId="1" fontId="21" fillId="0" borderId="11" xfId="0" applyNumberFormat="1" applyFont="1" applyFill="1" applyBorder="1" applyAlignment="1">
      <alignment horizontal="right" vertical="center"/>
    </xf>
    <xf numFmtId="10" fontId="0" fillId="33" borderId="13" xfId="0" applyNumberFormat="1" applyFill="1" applyBorder="1" applyAlignment="1">
      <alignment horizontal="right" vertical="center"/>
    </xf>
    <xf numFmtId="10" fontId="0" fillId="33" borderId="14" xfId="0" applyNumberFormat="1" applyFill="1" applyBorder="1" applyAlignment="1">
      <alignment horizontal="right" vertical="center"/>
    </xf>
    <xf numFmtId="10" fontId="0" fillId="33" borderId="11" xfId="0" applyNumberForma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0</xdr:row>
      <xdr:rowOff>0</xdr:rowOff>
    </xdr:from>
    <xdr:to>
      <xdr:col>15</xdr:col>
      <xdr:colOff>504825</xdr:colOff>
      <xdr:row>1</xdr:row>
      <xdr:rowOff>504825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2333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Q15" sqref="Q15"/>
    </sheetView>
  </sheetViews>
  <sheetFormatPr defaultColWidth="9.140625" defaultRowHeight="15"/>
  <cols>
    <col min="1" max="1" width="5.421875" style="0" customWidth="1"/>
    <col min="3" max="3" width="27.28125" style="0" customWidth="1"/>
    <col min="4" max="5" width="14.7109375" style="1" customWidth="1"/>
    <col min="6" max="6" width="17.00390625" style="1" customWidth="1"/>
    <col min="7" max="7" width="15.7109375" style="1" customWidth="1"/>
    <col min="8" max="8" width="12.28125" style="1" customWidth="1"/>
    <col min="9" max="9" width="13.00390625" style="6" customWidth="1"/>
    <col min="10" max="10" width="13.7109375" style="6" customWidth="1"/>
    <col min="11" max="11" width="20.28125" style="6" customWidth="1"/>
    <col min="12" max="12" width="11.28125" style="11" customWidth="1"/>
    <col min="13" max="13" width="19.28125" style="21" customWidth="1"/>
    <col min="14" max="14" width="17.00390625" style="21" customWidth="1"/>
    <col min="15" max="15" width="14.8515625" style="21" customWidth="1"/>
    <col min="16" max="16" width="18.28125" style="21" customWidth="1"/>
  </cols>
  <sheetData>
    <row r="1" spans="1:6" ht="48" customHeight="1">
      <c r="A1" s="33" t="s">
        <v>25</v>
      </c>
      <c r="B1" s="33"/>
      <c r="C1" s="33"/>
      <c r="D1" s="33"/>
      <c r="E1" s="34"/>
      <c r="F1" s="34"/>
    </row>
    <row r="2" spans="1:6" ht="55.5" customHeight="1">
      <c r="A2" s="37" t="s">
        <v>27</v>
      </c>
      <c r="B2" s="38"/>
      <c r="C2" s="38"/>
      <c r="D2" s="38"/>
      <c r="E2" s="38"/>
      <c r="F2" s="38"/>
    </row>
    <row r="3" spans="1:16" s="1" customFormat="1" ht="94.5" customHeigh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19</v>
      </c>
      <c r="F3" s="25" t="s">
        <v>4</v>
      </c>
      <c r="G3" s="25" t="s">
        <v>5</v>
      </c>
      <c r="H3" s="26" t="s">
        <v>22</v>
      </c>
      <c r="I3" s="24" t="s">
        <v>6</v>
      </c>
      <c r="J3" s="24" t="s">
        <v>7</v>
      </c>
      <c r="K3" s="26" t="s">
        <v>20</v>
      </c>
      <c r="L3" s="27" t="s">
        <v>23</v>
      </c>
      <c r="M3" s="30" t="s">
        <v>21</v>
      </c>
      <c r="N3" s="31" t="s">
        <v>4</v>
      </c>
      <c r="O3" s="32" t="s">
        <v>24</v>
      </c>
      <c r="P3" s="32" t="s">
        <v>5</v>
      </c>
    </row>
    <row r="4" spans="1:16" ht="15">
      <c r="A4" s="12">
        <v>1</v>
      </c>
      <c r="B4" s="18">
        <v>121614</v>
      </c>
      <c r="C4" s="13" t="s">
        <v>8</v>
      </c>
      <c r="D4" s="14">
        <v>16</v>
      </c>
      <c r="E4" s="15">
        <v>320000</v>
      </c>
      <c r="F4" s="15">
        <v>320000</v>
      </c>
      <c r="G4" s="16">
        <v>0</v>
      </c>
      <c r="H4" s="14">
        <v>550</v>
      </c>
      <c r="I4" s="9">
        <v>0.9839772027733543</v>
      </c>
      <c r="J4" s="17">
        <v>1</v>
      </c>
      <c r="K4" s="9">
        <v>1</v>
      </c>
      <c r="L4" s="9">
        <v>2.9839772027733544</v>
      </c>
      <c r="M4" s="19">
        <v>204736</v>
      </c>
      <c r="N4" s="19">
        <v>204736</v>
      </c>
      <c r="O4" s="28">
        <f>N4/F4</f>
        <v>0.6398</v>
      </c>
      <c r="P4" s="19">
        <v>0</v>
      </c>
    </row>
    <row r="5" spans="1:16" ht="15">
      <c r="A5" s="12">
        <v>2</v>
      </c>
      <c r="B5" s="18">
        <v>120106</v>
      </c>
      <c r="C5" s="13" t="s">
        <v>9</v>
      </c>
      <c r="D5" s="14">
        <v>32</v>
      </c>
      <c r="E5" s="15">
        <v>691200</v>
      </c>
      <c r="F5" s="15">
        <v>640000</v>
      </c>
      <c r="G5" s="16">
        <v>51200</v>
      </c>
      <c r="H5" s="14">
        <v>712</v>
      </c>
      <c r="I5" s="9">
        <v>0.9526714777446699</v>
      </c>
      <c r="J5" s="17">
        <v>1</v>
      </c>
      <c r="K5" s="9">
        <v>1</v>
      </c>
      <c r="L5" s="9">
        <v>2.95267147774467</v>
      </c>
      <c r="M5" s="19">
        <v>422272</v>
      </c>
      <c r="N5" s="19">
        <v>409472</v>
      </c>
      <c r="O5" s="28">
        <f aca="true" t="shared" si="0" ref="O5:O13">N5/F5</f>
        <v>0.6398</v>
      </c>
      <c r="P5" s="19">
        <v>12800</v>
      </c>
    </row>
    <row r="6" spans="1:16" ht="15">
      <c r="A6" s="12">
        <v>3</v>
      </c>
      <c r="B6" s="18">
        <v>120407</v>
      </c>
      <c r="C6" s="13" t="s">
        <v>10</v>
      </c>
      <c r="D6" s="14">
        <v>54</v>
      </c>
      <c r="E6" s="15">
        <v>1101600</v>
      </c>
      <c r="F6" s="15">
        <v>1080000</v>
      </c>
      <c r="G6" s="16">
        <v>21600</v>
      </c>
      <c r="H6" s="14">
        <v>513</v>
      </c>
      <c r="I6" s="9">
        <v>0.9331660920154794</v>
      </c>
      <c r="J6" s="17">
        <v>1</v>
      </c>
      <c r="K6" s="9">
        <v>1</v>
      </c>
      <c r="L6" s="9">
        <v>2.9331660920154796</v>
      </c>
      <c r="M6" s="19">
        <v>696384</v>
      </c>
      <c r="N6" s="19">
        <v>690984</v>
      </c>
      <c r="O6" s="28">
        <f t="shared" si="0"/>
        <v>0.6398</v>
      </c>
      <c r="P6" s="19">
        <v>5400</v>
      </c>
    </row>
    <row r="7" spans="1:16" ht="15">
      <c r="A7" s="12">
        <v>4</v>
      </c>
      <c r="B7" s="18">
        <v>121808</v>
      </c>
      <c r="C7" s="13" t="s">
        <v>11</v>
      </c>
      <c r="D7" s="14">
        <v>10</v>
      </c>
      <c r="E7" s="15">
        <v>216000</v>
      </c>
      <c r="F7" s="15">
        <v>200000</v>
      </c>
      <c r="G7" s="16">
        <v>16000</v>
      </c>
      <c r="H7" s="14">
        <v>374</v>
      </c>
      <c r="I7" s="9">
        <v>0.9261286621368932</v>
      </c>
      <c r="J7" s="17">
        <v>1</v>
      </c>
      <c r="K7" s="9">
        <v>1</v>
      </c>
      <c r="L7" s="9">
        <v>2.926128662136893</v>
      </c>
      <c r="M7" s="19">
        <v>131960</v>
      </c>
      <c r="N7" s="19">
        <v>127960</v>
      </c>
      <c r="O7" s="28">
        <f t="shared" si="0"/>
        <v>0.6398</v>
      </c>
      <c r="P7" s="19">
        <v>4000</v>
      </c>
    </row>
    <row r="8" spans="1:16" ht="15">
      <c r="A8" s="12">
        <v>5</v>
      </c>
      <c r="B8" s="18">
        <v>120103</v>
      </c>
      <c r="C8" s="13" t="s">
        <v>12</v>
      </c>
      <c r="D8" s="14">
        <v>75</v>
      </c>
      <c r="E8" s="15">
        <v>1500000</v>
      </c>
      <c r="F8" s="15">
        <v>1500000</v>
      </c>
      <c r="G8" s="16">
        <v>0</v>
      </c>
      <c r="H8" s="14">
        <v>263</v>
      </c>
      <c r="I8" s="9">
        <v>0.9251980451262547</v>
      </c>
      <c r="J8" s="17">
        <v>1</v>
      </c>
      <c r="K8" s="9">
        <v>1</v>
      </c>
      <c r="L8" s="9">
        <v>2.9251980451262547</v>
      </c>
      <c r="M8" s="19">
        <v>959700</v>
      </c>
      <c r="N8" s="19">
        <v>959700</v>
      </c>
      <c r="O8" s="28">
        <f t="shared" si="0"/>
        <v>0.6398</v>
      </c>
      <c r="P8" s="19">
        <v>0</v>
      </c>
    </row>
    <row r="9" spans="1:16" ht="15">
      <c r="A9" s="12">
        <v>6</v>
      </c>
      <c r="B9" s="18">
        <v>121802</v>
      </c>
      <c r="C9" s="13" t="s">
        <v>13</v>
      </c>
      <c r="D9" s="14">
        <v>20</v>
      </c>
      <c r="E9" s="15">
        <v>432000</v>
      </c>
      <c r="F9" s="15">
        <v>400000</v>
      </c>
      <c r="G9" s="16">
        <v>32000</v>
      </c>
      <c r="H9" s="14">
        <v>439</v>
      </c>
      <c r="I9" s="9">
        <v>0.9142965315730607</v>
      </c>
      <c r="J9" s="17">
        <v>1</v>
      </c>
      <c r="K9" s="9">
        <v>1</v>
      </c>
      <c r="L9" s="9">
        <v>2.9142965315730605</v>
      </c>
      <c r="M9" s="19">
        <v>263920</v>
      </c>
      <c r="N9" s="19">
        <v>255920</v>
      </c>
      <c r="O9" s="28">
        <f t="shared" si="0"/>
        <v>0.6398</v>
      </c>
      <c r="P9" s="19">
        <v>8000</v>
      </c>
    </row>
    <row r="10" spans="1:16" ht="15">
      <c r="A10" s="12">
        <v>7</v>
      </c>
      <c r="B10" s="18">
        <v>121207</v>
      </c>
      <c r="C10" s="13" t="s">
        <v>14</v>
      </c>
      <c r="D10" s="14">
        <v>20</v>
      </c>
      <c r="E10" s="15">
        <v>431400</v>
      </c>
      <c r="F10" s="15">
        <v>399400</v>
      </c>
      <c r="G10" s="16">
        <v>32000</v>
      </c>
      <c r="H10" s="14">
        <v>801</v>
      </c>
      <c r="I10" s="9">
        <v>0.7951515431768721</v>
      </c>
      <c r="J10" s="17">
        <v>0</v>
      </c>
      <c r="K10" s="9">
        <v>0.8670724094881399</v>
      </c>
      <c r="L10" s="9">
        <v>1.662223952665012</v>
      </c>
      <c r="M10" s="19">
        <v>263536.12</v>
      </c>
      <c r="N10" s="19">
        <v>255536.12</v>
      </c>
      <c r="O10" s="28">
        <f t="shared" si="0"/>
        <v>0.6398</v>
      </c>
      <c r="P10" s="19">
        <v>8000</v>
      </c>
    </row>
    <row r="11" spans="1:16" ht="15">
      <c r="A11" s="12">
        <v>8</v>
      </c>
      <c r="B11" s="18">
        <v>120805</v>
      </c>
      <c r="C11" s="13" t="s">
        <v>15</v>
      </c>
      <c r="D11" s="14">
        <v>25</v>
      </c>
      <c r="E11" s="15">
        <v>369600</v>
      </c>
      <c r="F11" s="15">
        <v>369600</v>
      </c>
      <c r="G11" s="16">
        <v>0</v>
      </c>
      <c r="H11" s="14">
        <v>733</v>
      </c>
      <c r="I11" s="9">
        <v>0.8434684847416382</v>
      </c>
      <c r="J11" s="17">
        <v>0</v>
      </c>
      <c r="K11" s="9">
        <v>0.7262422604680449</v>
      </c>
      <c r="L11" s="9">
        <v>1.569710745209683</v>
      </c>
      <c r="M11" s="19">
        <v>236470.08</v>
      </c>
      <c r="N11" s="19">
        <v>236470.08</v>
      </c>
      <c r="O11" s="28">
        <f t="shared" si="0"/>
        <v>0.6397999999999999</v>
      </c>
      <c r="P11" s="19">
        <v>0</v>
      </c>
    </row>
    <row r="12" spans="1:16" ht="15">
      <c r="A12" s="12">
        <v>9</v>
      </c>
      <c r="B12" s="18">
        <v>121904</v>
      </c>
      <c r="C12" s="13" t="s">
        <v>16</v>
      </c>
      <c r="D12" s="14">
        <v>18</v>
      </c>
      <c r="E12" s="15">
        <v>360000</v>
      </c>
      <c r="F12" s="15">
        <v>360000</v>
      </c>
      <c r="G12" s="16">
        <v>0</v>
      </c>
      <c r="H12" s="14">
        <v>1279</v>
      </c>
      <c r="I12" s="9">
        <v>0.563618655113914</v>
      </c>
      <c r="J12" s="17">
        <v>0</v>
      </c>
      <c r="K12" s="9">
        <v>0.8783289228363507</v>
      </c>
      <c r="L12" s="9">
        <v>1.4419475779502646</v>
      </c>
      <c r="M12" s="19">
        <v>180000</v>
      </c>
      <c r="N12" s="19">
        <v>180000</v>
      </c>
      <c r="O12" s="28">
        <f t="shared" si="0"/>
        <v>0.5</v>
      </c>
      <c r="P12" s="19">
        <v>0</v>
      </c>
    </row>
    <row r="13" spans="1:16" ht="15">
      <c r="A13" s="12">
        <v>10</v>
      </c>
      <c r="B13" s="18">
        <v>120701</v>
      </c>
      <c r="C13" s="13" t="s">
        <v>17</v>
      </c>
      <c r="D13" s="14">
        <v>14</v>
      </c>
      <c r="E13" s="15">
        <v>296800</v>
      </c>
      <c r="F13" s="15">
        <v>280000</v>
      </c>
      <c r="G13" s="16">
        <v>16800</v>
      </c>
      <c r="H13" s="14">
        <v>713</v>
      </c>
      <c r="I13" s="9">
        <v>0.7365111110468863</v>
      </c>
      <c r="J13" s="17">
        <v>0</v>
      </c>
      <c r="K13" s="9">
        <v>0.2246129571690582</v>
      </c>
      <c r="L13" s="9">
        <v>0.9611240682159445</v>
      </c>
      <c r="M13" s="19">
        <v>116200</v>
      </c>
      <c r="N13" s="19">
        <v>112000</v>
      </c>
      <c r="O13" s="28">
        <f t="shared" si="0"/>
        <v>0.4</v>
      </c>
      <c r="P13" s="19">
        <v>4200</v>
      </c>
    </row>
    <row r="14" spans="1:16" ht="15">
      <c r="A14" s="39">
        <v>11</v>
      </c>
      <c r="B14" s="42">
        <v>126101</v>
      </c>
      <c r="C14" s="45" t="s">
        <v>18</v>
      </c>
      <c r="D14" s="36">
        <v>50</v>
      </c>
      <c r="E14" s="35">
        <f>F14+G14</f>
        <v>1000000</v>
      </c>
      <c r="F14" s="15">
        <v>1000000</v>
      </c>
      <c r="G14" s="16">
        <v>0</v>
      </c>
      <c r="H14" s="51">
        <v>31287</v>
      </c>
      <c r="I14" s="48">
        <v>0.61</v>
      </c>
      <c r="J14" s="57">
        <v>0</v>
      </c>
      <c r="K14" s="48">
        <v>0.32</v>
      </c>
      <c r="L14" s="48">
        <v>0.93</v>
      </c>
      <c r="M14" s="54">
        <v>1326000</v>
      </c>
      <c r="N14" s="54">
        <v>1320000</v>
      </c>
      <c r="O14" s="60">
        <v>0.4</v>
      </c>
      <c r="P14" s="54">
        <v>6000</v>
      </c>
    </row>
    <row r="15" spans="1:16" ht="15">
      <c r="A15" s="40"/>
      <c r="B15" s="43"/>
      <c r="C15" s="46"/>
      <c r="D15" s="36">
        <v>100</v>
      </c>
      <c r="E15" s="35">
        <f>F15+G15</f>
        <v>2000000</v>
      </c>
      <c r="F15" s="15">
        <v>2000000</v>
      </c>
      <c r="G15" s="16">
        <v>0</v>
      </c>
      <c r="H15" s="52"/>
      <c r="I15" s="49"/>
      <c r="J15" s="58"/>
      <c r="K15" s="49"/>
      <c r="L15" s="49"/>
      <c r="M15" s="55"/>
      <c r="N15" s="55"/>
      <c r="O15" s="61"/>
      <c r="P15" s="55"/>
    </row>
    <row r="16" spans="1:16" ht="15">
      <c r="A16" s="41"/>
      <c r="B16" s="44"/>
      <c r="C16" s="47"/>
      <c r="D16" s="36">
        <v>15</v>
      </c>
      <c r="E16" s="35">
        <f>F16+G16</f>
        <v>324000</v>
      </c>
      <c r="F16" s="15">
        <v>300000</v>
      </c>
      <c r="G16" s="16">
        <v>24000</v>
      </c>
      <c r="H16" s="53"/>
      <c r="I16" s="50"/>
      <c r="J16" s="59"/>
      <c r="K16" s="50"/>
      <c r="L16" s="50"/>
      <c r="M16" s="56"/>
      <c r="N16" s="56"/>
      <c r="O16" s="62"/>
      <c r="P16" s="56"/>
    </row>
    <row r="17" spans="5:16" ht="15">
      <c r="E17" s="3"/>
      <c r="F17" s="4"/>
      <c r="I17" s="5"/>
      <c r="L17" s="10" t="s">
        <v>26</v>
      </c>
      <c r="M17" s="29">
        <f>SUM(M4:M16)</f>
        <v>4801178.2</v>
      </c>
      <c r="N17" s="29">
        <f>SUM(N4:N16)</f>
        <v>4752778.2</v>
      </c>
      <c r="O17" s="29"/>
      <c r="P17" s="29">
        <f>SUM(P4:P16)</f>
        <v>48400</v>
      </c>
    </row>
    <row r="18" spans="3:16" ht="15">
      <c r="C18" s="2"/>
      <c r="D18" s="7"/>
      <c r="E18" s="3"/>
      <c r="F18" s="8"/>
      <c r="I18" s="5"/>
      <c r="L18" s="10"/>
      <c r="M18" s="20"/>
      <c r="N18" s="20"/>
      <c r="O18" s="20"/>
      <c r="P18" s="20"/>
    </row>
    <row r="19" spans="3:16" ht="15">
      <c r="C19" s="2"/>
      <c r="D19" s="7"/>
      <c r="E19" s="3"/>
      <c r="F19" s="7"/>
      <c r="L19" s="10"/>
      <c r="M19" s="20"/>
      <c r="N19" s="20"/>
      <c r="O19" s="20"/>
      <c r="P19" s="20"/>
    </row>
    <row r="20" spans="4:13" ht="15">
      <c r="D20" s="7"/>
      <c r="E20" s="7"/>
      <c r="F20" s="7"/>
      <c r="M20" s="20"/>
    </row>
    <row r="21" ht="15">
      <c r="M21" s="20"/>
    </row>
    <row r="22" ht="15">
      <c r="M22" s="20"/>
    </row>
    <row r="23" ht="15">
      <c r="M23" s="20"/>
    </row>
    <row r="24" ht="15">
      <c r="M24" s="22"/>
    </row>
  </sheetData>
  <sheetProtection/>
  <mergeCells count="13">
    <mergeCell ref="P14:P16"/>
    <mergeCell ref="J14:J16"/>
    <mergeCell ref="K14:K16"/>
    <mergeCell ref="L14:L16"/>
    <mergeCell ref="M14:M16"/>
    <mergeCell ref="N14:N16"/>
    <mergeCell ref="O14:O16"/>
    <mergeCell ref="A2:F2"/>
    <mergeCell ref="A14:A16"/>
    <mergeCell ref="B14:B16"/>
    <mergeCell ref="C14:C16"/>
    <mergeCell ref="I14:I16"/>
    <mergeCell ref="H14:H1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</dc:creator>
  <cp:keywords/>
  <dc:description/>
  <cp:lastModifiedBy>psle</cp:lastModifiedBy>
  <cp:lastPrinted>2017-02-03T10:48:14Z</cp:lastPrinted>
  <dcterms:created xsi:type="dcterms:W3CDTF">2017-01-27T15:44:32Z</dcterms:created>
  <dcterms:modified xsi:type="dcterms:W3CDTF">2017-02-06T09:23:06Z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